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erechnung Abschlussnote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<sst xmlns="http://schemas.openxmlformats.org/spreadsheetml/2006/main" count="68" uniqueCount="50">
  <si>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 xml:space="preserve">Deutsch </t>
  </si>
  <si>
    <t>Mathematik</t>
  </si>
  <si>
    <t>Schriftl. Prüfungsnote</t>
  </si>
  <si>
    <t>Mündl. Prüfungsnote</t>
  </si>
  <si>
    <t>Physik</t>
  </si>
  <si>
    <t>Chemie</t>
  </si>
  <si>
    <t>Biologie</t>
  </si>
  <si>
    <t xml:space="preserve">Sozialkunde </t>
  </si>
  <si>
    <t>Musik</t>
  </si>
  <si>
    <t>Sport</t>
  </si>
  <si>
    <t>-</t>
  </si>
  <si>
    <t>Jahresarbeit</t>
  </si>
  <si>
    <t>Rechtsgrundlage</t>
  </si>
  <si>
    <t>Gesamtnote:</t>
  </si>
  <si>
    <t>Kunst &amp; Gestaltung</t>
  </si>
  <si>
    <t>Fach</t>
  </si>
  <si>
    <t>Geschichte</t>
  </si>
  <si>
    <t>Berechnung der Abschlussnote Mittlere Reife</t>
  </si>
  <si>
    <t>Freiwillige mündl. Prüfung</t>
  </si>
  <si>
    <t>Endnote</t>
  </si>
  <si>
    <t>§11 Abs. 2 und 4</t>
  </si>
  <si>
    <t>§11 Abs.1 und 3</t>
  </si>
  <si>
    <t>§12 Abs. 1</t>
  </si>
  <si>
    <t>I</t>
  </si>
  <si>
    <t>II</t>
  </si>
  <si>
    <t>IV</t>
  </si>
  <si>
    <t>V</t>
  </si>
  <si>
    <t>Jahresnoten</t>
  </si>
  <si>
    <t>Prädikat:</t>
  </si>
  <si>
    <t>sehr gut</t>
  </si>
  <si>
    <t>gut</t>
  </si>
  <si>
    <t>sehr gut – mit Auszeichnung</t>
  </si>
  <si>
    <t>befriedigend</t>
  </si>
  <si>
    <t>bestanden</t>
  </si>
  <si>
    <t/>
  </si>
  <si>
    <t>Wahlpflicht oder  2. Fremdsprache</t>
  </si>
  <si>
    <t>Fehler</t>
  </si>
  <si>
    <t>III</t>
  </si>
  <si>
    <t>Geografie</t>
  </si>
  <si>
    <t>Bezug: Erste Verordnung zur Änderung der Mittlere-Reife-Verordnung vom 12.06.2014</t>
  </si>
  <si>
    <t>Ersatz oder Philosophie oder Religion</t>
  </si>
  <si>
    <t>1.Fremdsprache        Englisch</t>
  </si>
  <si>
    <t xml:space="preserve"> (nicht auf dem Zeugnis vermerken s. VO Mittlere Reife)</t>
  </si>
  <si>
    <t>Ersatz: …</t>
  </si>
  <si>
    <t>Kl.10/ …</t>
  </si>
  <si>
    <t>Name: …</t>
  </si>
  <si>
    <t>Beispielberechnung</t>
  </si>
  <si>
    <t>Informatik und Mediengestaltung</t>
  </si>
  <si>
    <t>AWT</t>
  </si>
  <si>
    <t>2. Fremdsprache  Schwedisch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</si>
</sst>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 quotePrefix="1">
      <alignment horizontal="center"/>
      <protection locked="0"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0" fillId="33" borderId="0" xfId="0" applyFill="1" applyBorder="1" applyAlignment="1" applyProtection="1" quotePrefix="1">
      <alignment horizontal="center"/>
      <protection locked="0"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 quotePrefix="1">
      <alignment horizontal="center"/>
    </xf>
    <xf numFmtId="0" fontId="0" fillId="33" borderId="12" xfId="0" applyFill="1" applyBorder="1" applyAlignment="1" quotePrefix="1">
      <alignment horizontal="center"/>
    </xf>
    <xf numFmtId="0" fontId="0" fillId="0" borderId="12" xfId="0" applyBorder="1" applyAlignment="1" applyProtection="1" quotePrefix="1">
      <alignment horizontal="center"/>
      <protection locked="0"/>
    </xf>
    <xf numFmtId="0" fontId="0" fillId="33" borderId="12" xfId="0" applyFill="1" applyBorder="1" applyAlignment="1" applyProtection="1" quotePrefix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4" xfId="0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 quotePrefix="1">
      <alignment horizontal="center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65" fontId="28" fillId="33" borderId="16" xfId="0" applyNumberFormat="1" applyFont="1" applyFill="1" applyBorder="1" applyAlignment="1">
      <alignment horizontal="center"/>
    </xf>
    <xf numFmtId="0" fontId="0" fillId="33" borderId="13" xfId="0" applyFill="1" applyBorder="1" applyAlignment="1" applyProtection="1" quotePrefix="1">
      <alignment horizontal="center"/>
      <protection locked="0"/>
    </xf>
    <xf numFmtId="0" fontId="0" fillId="33" borderId="17" xfId="0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 quotePrefix="1">
      <alignment/>
      <protection hidden="1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 vertical="center"/>
    </xf>
    <xf numFmtId="165" fontId="28" fillId="33" borderId="16" xfId="0" applyNumberFormat="1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vertical="center"/>
    </xf>
    <xf numFmtId="0" fontId="0" fillId="0" borderId="10" xfId="0" applyBorder="1" applyAlignment="1" applyProtection="1">
      <alignment horizontal="center" wrapText="1"/>
      <protection/>
    </xf>
    <xf numFmtId="0" fontId="41" fillId="0" borderId="0" xfId="0" applyFont="1" applyAlignment="1">
      <alignment/>
    </xf>
    <xf numFmtId="0" fontId="0" fillId="33" borderId="13" xfId="0" applyFill="1" applyBorder="1" applyAlignment="1" quotePrefix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 quotePrefix="1">
      <alignment horizontal="center"/>
    </xf>
    <xf numFmtId="0" fontId="0" fillId="0" borderId="13" xfId="0" applyBorder="1" applyAlignment="1" applyProtection="1" quotePrefix="1">
      <alignment horizontal="center"/>
      <protection locked="0"/>
    </xf>
    <xf numFmtId="0" fontId="0" fillId="0" borderId="17" xfId="0" applyBorder="1" applyAlignment="1" applyProtection="1" quotePrefix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 quotePrefix="1">
      <alignment horizontal="center"/>
    </xf>
    <xf numFmtId="0" fontId="0" fillId="0" borderId="13" xfId="0" applyFill="1" applyBorder="1" applyAlignment="1" applyProtection="1" quotePrefix="1">
      <alignment horizontal="center"/>
      <protection locked="0"/>
    </xf>
    <xf numFmtId="0" fontId="0" fillId="0" borderId="17" xfId="0" applyFill="1" applyBorder="1" applyAlignment="1" applyProtection="1" quotePrefix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 quotePrefix="1">
      <alignment horizontal="center"/>
    </xf>
    <xf numFmtId="0" fontId="0" fillId="33" borderId="18" xfId="0" applyFill="1" applyBorder="1" applyAlignment="1" applyProtection="1" quotePrefix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/>
    </xf>
    <xf numFmtId="0" fontId="40" fillId="33" borderId="19" xfId="0" applyFont="1" applyFill="1" applyBorder="1" applyAlignment="1">
      <alignment/>
    </xf>
    <xf numFmtId="0" fontId="42" fillId="0" borderId="0" xfId="0" applyFont="1" applyAlignment="1">
      <alignment horizontal="right"/>
    </xf>
    <xf numFmtId="165" fontId="0" fillId="33" borderId="12" xfId="0" applyNumberFormat="1" applyFill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33" borderId="13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3" xfId="0" applyNumberFormat="1" applyFill="1" applyBorder="1" applyAlignment="1" applyProtection="1">
      <alignment horizontal="center"/>
      <protection locked="0"/>
    </xf>
    <xf numFmtId="165" fontId="0" fillId="33" borderId="18" xfId="0" applyNumberFormat="1" applyFill="1" applyBorder="1" applyAlignment="1" applyProtection="1">
      <alignment horizontal="center"/>
      <protection locked="0"/>
    </xf>
    <xf numFmtId="0" fontId="22" fillId="34" borderId="14" xfId="0" applyFont="1" applyFill="1" applyBorder="1" applyAlignment="1">
      <alignment horizontal="right" wrapText="1"/>
    </xf>
    <xf numFmtId="0" fontId="22" fillId="34" borderId="14" xfId="0" applyFont="1" applyFill="1" applyBorder="1" applyAlignment="1">
      <alignment horizontal="center" wrapText="1"/>
    </xf>
    <xf numFmtId="0" fontId="22" fillId="34" borderId="1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wrapText="1"/>
    </xf>
    <xf numFmtId="0" fontId="22" fillId="34" borderId="16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0" borderId="12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Fill="1" applyBorder="1" applyAlignment="1" applyProtection="1" quotePrefix="1">
      <alignment horizontal="center"/>
      <protection locked="0"/>
    </xf>
    <xf numFmtId="0" fontId="0" fillId="33" borderId="15" xfId="0" applyFill="1" applyBorder="1" applyAlignment="1" applyProtection="1">
      <alignment horizontal="center"/>
      <protection/>
    </xf>
    <xf numFmtId="0" fontId="0" fillId="33" borderId="12" xfId="0" applyFill="1" applyBorder="1" applyAlignment="1" quotePrefix="1">
      <alignment horizontal="center"/>
    </xf>
    <xf numFmtId="0" fontId="0" fillId="33" borderId="0" xfId="0" applyFill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33" borderId="13" xfId="0" applyFill="1" applyBorder="1" applyAlignment="1" quotePrefix="1">
      <alignment horizontal="center"/>
    </xf>
    <xf numFmtId="0" fontId="0" fillId="33" borderId="17" xfId="0" applyFill="1" applyBorder="1" applyAlignment="1" quotePrefix="1">
      <alignment horizontal="center"/>
    </xf>
    <xf numFmtId="0" fontId="22" fillId="34" borderId="14" xfId="0" applyFont="1" applyFill="1" applyBorder="1" applyAlignment="1">
      <alignment horizontal="center" wrapText="1"/>
    </xf>
    <xf numFmtId="0" fontId="22" fillId="34" borderId="2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0" fillId="0" borderId="20" xfId="0" applyFill="1" applyBorder="1" applyAlignment="1" applyProtection="1" quotePrefix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tabSelected="1" zoomScale="166" zoomScaleNormal="166" zoomScalePageLayoutView="0" workbookViewId="0" topLeftCell="A1">
      <selection activeCell="H24" sqref="H24"/>
    </sheetView>
  </sheetViews>
  <sheetFormatPr defaultColWidth="0" defaultRowHeight="15" zeroHeight="1"/>
  <cols>
    <col min="1" max="1" width="9.140625" style="0" customWidth="1"/>
    <col min="2" max="2" width="32.00390625" style="0" customWidth="1"/>
    <col min="3" max="3" width="21.00390625" style="0" customWidth="1"/>
    <col min="4" max="4" width="15.140625" style="0" customWidth="1"/>
    <col min="5" max="5" width="15.8515625" style="0" customWidth="1"/>
    <col min="6" max="6" width="16.28125" style="0" customWidth="1"/>
    <col min="7" max="7" width="16.00390625" style="0" customWidth="1"/>
    <col min="8" max="8" width="20.28125" style="0" customWidth="1"/>
    <col min="9" max="9" width="12.7109375" style="0" customWidth="1"/>
    <col min="10" max="10" width="13.140625" style="32" customWidth="1"/>
    <col min="11" max="11" width="13.140625" style="33" hidden="1" customWidth="1"/>
    <col min="12" max="12" width="26.00390625" style="33" hidden="1" customWidth="1"/>
    <col min="13" max="13" width="26.00390625" style="0" hidden="1" customWidth="1"/>
    <col min="14" max="16384" width="9.140625" style="0" hidden="1" customWidth="1"/>
  </cols>
  <sheetData>
    <row r="1" spans="2:4" ht="15">
      <c r="B1" s="28" t="s">
        <v>17</v>
      </c>
      <c r="D1" s="41" t="s">
        <v>46</v>
      </c>
    </row>
    <row r="2" spans="2:4" ht="15">
      <c r="B2" s="28" t="s">
        <v>39</v>
      </c>
      <c r="D2" s="41"/>
    </row>
    <row r="3" ht="15">
      <c r="B3" s="28"/>
    </row>
    <row r="4" spans="2:12" s="1" customFormat="1" ht="33" customHeight="1">
      <c r="B4" s="71" t="s">
        <v>15</v>
      </c>
      <c r="C4" s="71" t="s">
        <v>27</v>
      </c>
      <c r="D4" s="71" t="s">
        <v>2</v>
      </c>
      <c r="E4" s="71" t="s">
        <v>11</v>
      </c>
      <c r="F4" s="74" t="s">
        <v>3</v>
      </c>
      <c r="G4" s="71" t="s">
        <v>18</v>
      </c>
      <c r="H4" s="72" t="s">
        <v>19</v>
      </c>
      <c r="I4" s="75" t="s">
        <v>12</v>
      </c>
      <c r="J4" s="32"/>
      <c r="K4" s="33"/>
      <c r="L4" s="34"/>
    </row>
    <row r="5" spans="2:12" s="1" customFormat="1" ht="15.75" customHeight="1">
      <c r="B5" s="70"/>
      <c r="C5" s="71" t="s">
        <v>23</v>
      </c>
      <c r="D5" s="71" t="s">
        <v>24</v>
      </c>
      <c r="E5" s="86" t="s">
        <v>37</v>
      </c>
      <c r="F5" s="87"/>
      <c r="G5" s="71" t="s">
        <v>25</v>
      </c>
      <c r="H5" s="72" t="s">
        <v>26</v>
      </c>
      <c r="I5" s="73"/>
      <c r="J5" s="32"/>
      <c r="K5" s="33"/>
      <c r="L5" s="34"/>
    </row>
    <row r="6" spans="2:9" ht="15">
      <c r="B6" s="21" t="s">
        <v>0</v>
      </c>
      <c r="C6" s="63"/>
      <c r="D6" s="8"/>
      <c r="E6" s="80" t="s">
        <v>10</v>
      </c>
      <c r="F6" s="81"/>
      <c r="G6" s="8"/>
      <c r="H6" s="16">
        <f>IF(D6="","",ROUND(IF(G6&lt;&gt;"",C6*0.5+D6*0.3+G6*0.2,C6*0.6+D6*0.4),0))</f>
      </c>
      <c r="I6" s="6" t="s">
        <v>20</v>
      </c>
    </row>
    <row r="7" spans="2:9" ht="15">
      <c r="B7" s="22" t="s">
        <v>41</v>
      </c>
      <c r="C7" s="64"/>
      <c r="D7" s="9"/>
      <c r="E7" s="82" t="s">
        <v>10</v>
      </c>
      <c r="F7" s="83"/>
      <c r="G7" s="9"/>
      <c r="H7" s="17">
        <f>IF(D7="","",ROUND(IF(G7&lt;&gt;"",C7*0.5+D7*0.3+G7*0.2,C7*0.6+D7*0.4),0))</f>
      </c>
      <c r="I7" s="4" t="s">
        <v>20</v>
      </c>
    </row>
    <row r="8" spans="2:9" ht="15">
      <c r="B8" s="22" t="s">
        <v>49</v>
      </c>
      <c r="C8" s="64"/>
      <c r="D8" s="9"/>
      <c r="E8" s="76"/>
      <c r="F8" s="77"/>
      <c r="G8" s="9"/>
      <c r="H8" s="79">
        <f>IF(C8="","",IF(G8="",IF(AND(F8="",E8=""),ROUND(C8,0),IF(E8&lt;&gt;"",ROUND(C8*0.7+E8*0.15+F8*0.15,0),ROUND(C8*0.7+F8*0.3,0))),IF(E8="",ROUND(C8*0.8+G8*0.2,0),"ungültige Eingaben")))</f>
      </c>
      <c r="I8" s="49" t="s">
        <v>21</v>
      </c>
    </row>
    <row r="9" spans="2:9" ht="15">
      <c r="B9" s="23" t="s">
        <v>1</v>
      </c>
      <c r="C9" s="65"/>
      <c r="D9" s="10"/>
      <c r="E9" s="84" t="s">
        <v>10</v>
      </c>
      <c r="F9" s="85"/>
      <c r="G9" s="10"/>
      <c r="H9" s="18">
        <f>IF(D9="","",ROUND(IF(G9&lt;&gt;"",C9*0.5+D9*0.3+G9*0.2,C9*0.6+D9*0.4),0))</f>
      </c>
      <c r="I9" s="7" t="s">
        <v>20</v>
      </c>
    </row>
    <row r="10" spans="2:9" ht="15">
      <c r="B10" s="22" t="s">
        <v>16</v>
      </c>
      <c r="C10" s="66"/>
      <c r="D10" s="12"/>
      <c r="E10" s="14"/>
      <c r="F10" s="2"/>
      <c r="G10" s="9"/>
      <c r="H10" s="40">
        <f aca="true" t="shared" si="0" ref="H10:H15">IF(C10="","",IF(G10="",IF(AND(F10="",E10=""),ROUND(C10,0),IF(E10&lt;&gt;"",ROUND(C10*0.7+E10*0.15+F10*0.15,0),ROUND(C10*0.7+F10*0.3,0))),IF(E10="",ROUND(C10*0.8+G10*0.2,0),"ungültige Eingaben")))</f>
      </c>
      <c r="I10" s="3" t="s">
        <v>21</v>
      </c>
    </row>
    <row r="11" spans="2:12" ht="15">
      <c r="B11" s="21" t="s">
        <v>38</v>
      </c>
      <c r="C11" s="63"/>
      <c r="D11" s="13"/>
      <c r="E11" s="15"/>
      <c r="F11" s="5"/>
      <c r="G11" s="8"/>
      <c r="H11" s="16">
        <f t="shared" si="0"/>
      </c>
      <c r="I11" s="6" t="s">
        <v>21</v>
      </c>
      <c r="K11" s="33">
        <v>0</v>
      </c>
      <c r="L11" s="33" t="s">
        <v>36</v>
      </c>
    </row>
    <row r="12" spans="2:12" ht="15">
      <c r="B12" s="43" t="s">
        <v>7</v>
      </c>
      <c r="C12" s="67"/>
      <c r="D12" s="44"/>
      <c r="E12" s="45"/>
      <c r="F12" s="46"/>
      <c r="G12" s="47"/>
      <c r="H12" s="48">
        <f t="shared" si="0"/>
      </c>
      <c r="I12" s="49" t="s">
        <v>21</v>
      </c>
      <c r="K12" s="33">
        <v>1</v>
      </c>
      <c r="L12" s="33" t="s">
        <v>31</v>
      </c>
    </row>
    <row r="13" spans="2:12" ht="15">
      <c r="B13" s="21" t="s">
        <v>48</v>
      </c>
      <c r="C13" s="63"/>
      <c r="D13" s="13"/>
      <c r="E13" s="15"/>
      <c r="F13" s="5"/>
      <c r="G13" s="8"/>
      <c r="H13" s="16">
        <f t="shared" si="0"/>
      </c>
      <c r="I13" s="6" t="s">
        <v>21</v>
      </c>
      <c r="K13" s="33">
        <v>1.3</v>
      </c>
      <c r="L13" s="33" t="s">
        <v>29</v>
      </c>
    </row>
    <row r="14" spans="2:12" ht="15">
      <c r="B14" s="50" t="s">
        <v>40</v>
      </c>
      <c r="C14" s="68"/>
      <c r="D14" s="51"/>
      <c r="E14" s="52"/>
      <c r="F14" s="53"/>
      <c r="G14" s="54"/>
      <c r="H14" s="55">
        <f t="shared" si="0"/>
      </c>
      <c r="I14" s="49" t="s">
        <v>21</v>
      </c>
      <c r="K14" s="33">
        <v>1.5</v>
      </c>
      <c r="L14" s="33" t="s">
        <v>30</v>
      </c>
    </row>
    <row r="15" spans="2:9" ht="15">
      <c r="B15" s="25" t="s">
        <v>47</v>
      </c>
      <c r="C15" s="66"/>
      <c r="D15" s="26"/>
      <c r="E15" s="78"/>
      <c r="F15" s="90"/>
      <c r="G15" s="11"/>
      <c r="H15" s="16">
        <f t="shared" si="0"/>
      </c>
      <c r="I15" s="49" t="s">
        <v>21</v>
      </c>
    </row>
    <row r="16" spans="2:12" ht="15">
      <c r="B16" s="56" t="s">
        <v>4</v>
      </c>
      <c r="C16" s="69"/>
      <c r="D16" s="57"/>
      <c r="E16" s="58"/>
      <c r="F16" s="5"/>
      <c r="G16" s="59"/>
      <c r="H16" s="60">
        <f aca="true" t="shared" si="1" ref="H16:H21">IF(C16="","",IF(G16="",IF(AND(F16="",E16=""),ROUND(C16,0),IF(E16&lt;&gt;"",ROUND(C16*0.7+E16*0.15+F16*0.15,0),ROUND(C16*0.7+F16*0.3,0))),IF(E16="",ROUND(C16*0.8+G16*0.2,0),"ungültige Eingaben")))</f>
      </c>
      <c r="I16" s="61" t="s">
        <v>21</v>
      </c>
      <c r="K16" s="33">
        <v>2.5</v>
      </c>
      <c r="L16" s="33" t="s">
        <v>32</v>
      </c>
    </row>
    <row r="17" spans="2:12" ht="15">
      <c r="B17" s="25" t="s">
        <v>5</v>
      </c>
      <c r="C17" s="66"/>
      <c r="D17" s="26"/>
      <c r="E17" s="14"/>
      <c r="F17" s="2"/>
      <c r="G17" s="11"/>
      <c r="H17" s="27">
        <f>IF(C17="","",IF(G17="",IF(AND(F17="",E17=""),ROUND(C17,0),IF(E17&lt;&gt;"",ROUND(C17*0.7+E17*0.15+F17*0.15,0),ROUND(C17*0.7+F17*0.3,0))),IF(E17="",ROUND(C17*0.8+G17*0.2,0),"ungültige Eingaben")))</f>
      </c>
      <c r="I17" s="3" t="s">
        <v>21</v>
      </c>
      <c r="K17" s="33">
        <v>3.5</v>
      </c>
      <c r="L17" s="33" t="s">
        <v>33</v>
      </c>
    </row>
    <row r="18" spans="2:12" ht="15">
      <c r="B18" s="23" t="s">
        <v>6</v>
      </c>
      <c r="C18" s="65"/>
      <c r="D18" s="42"/>
      <c r="E18" s="30"/>
      <c r="F18" s="31"/>
      <c r="G18" s="10"/>
      <c r="H18" s="18">
        <f t="shared" si="1"/>
      </c>
      <c r="I18" s="7" t="s">
        <v>21</v>
      </c>
      <c r="K18" s="33">
        <v>4</v>
      </c>
      <c r="L18" s="35" t="s">
        <v>34</v>
      </c>
    </row>
    <row r="19" spans="2:9" ht="15">
      <c r="B19" s="22" t="s">
        <v>8</v>
      </c>
      <c r="C19" s="64"/>
      <c r="D19" s="12"/>
      <c r="E19" s="14"/>
      <c r="F19" s="2"/>
      <c r="G19" s="9"/>
      <c r="H19" s="17">
        <f t="shared" si="1"/>
      </c>
      <c r="I19" s="3" t="s">
        <v>21</v>
      </c>
    </row>
    <row r="20" spans="2:9" ht="15">
      <c r="B20" s="21" t="s">
        <v>14</v>
      </c>
      <c r="C20" s="63"/>
      <c r="D20" s="13"/>
      <c r="E20" s="15"/>
      <c r="F20" s="5"/>
      <c r="G20" s="8"/>
      <c r="H20" s="16">
        <f t="shared" si="1"/>
      </c>
      <c r="I20" s="6" t="s">
        <v>21</v>
      </c>
    </row>
    <row r="21" spans="2:9" ht="15">
      <c r="B21" s="25" t="s">
        <v>9</v>
      </c>
      <c r="C21" s="66"/>
      <c r="D21" s="26"/>
      <c r="E21" s="14"/>
      <c r="F21" s="2"/>
      <c r="G21" s="11"/>
      <c r="H21" s="27">
        <f t="shared" si="1"/>
      </c>
      <c r="I21" s="3" t="s">
        <v>21</v>
      </c>
    </row>
    <row r="22" spans="2:9" ht="15">
      <c r="B22" s="36" t="s">
        <v>35</v>
      </c>
      <c r="C22" s="63"/>
      <c r="D22" s="13"/>
      <c r="E22" s="15"/>
      <c r="F22" s="5"/>
      <c r="G22" s="8"/>
      <c r="H22" s="16">
        <f>IF(C22="","",IF(G22="",IF(AND(F22="",E22=""),ROUND(C22,0),IF(E22&lt;&gt;"",ROUND(C22*0.7+E22*0.15+F22*0.15,0),ROUND(C22*0.7+F22*0.3,0))),IF(E22="",ROUND(C22*0.8+G22*0.2,0),"ungültige Eingaben")))</f>
      </c>
      <c r="I22" s="6" t="s">
        <v>21</v>
      </c>
    </row>
    <row r="23" spans="2:9" ht="15">
      <c r="B23" s="28"/>
      <c r="C23" s="89" t="str">
        <f>IF(OR(COUNTA(F10:F22)&lt;&gt;2,COUNTA(E10:E23)&lt;&gt;1),"Eingabe mündliche Prüfung nicht korrekt!","")</f>
        <v>Eingabe mündliche Prüfung nicht korrekt!</v>
      </c>
      <c r="D23" s="89"/>
      <c r="E23" s="89"/>
      <c r="F23" s="89"/>
      <c r="G23" s="19" t="s">
        <v>13</v>
      </c>
      <c r="H23" s="29">
        <f>IF(COUNTIF(H6:H22,"ungültige Eingaben")&gt;0,"Fehler",ROUND((SUM(H6:H9)*2+SUM(H10:H22))/(COUNT(H6:H22)+3),1))</f>
        <v>0</v>
      </c>
      <c r="I23" s="20" t="s">
        <v>22</v>
      </c>
    </row>
    <row r="24" spans="2:9" ht="28.5" customHeight="1">
      <c r="B24" s="24"/>
      <c r="C24" s="88"/>
      <c r="D24" s="88"/>
      <c r="E24" s="88"/>
      <c r="F24" s="88"/>
      <c r="G24" s="37" t="s">
        <v>28</v>
      </c>
      <c r="H24" s="38" t="str">
        <f>VLOOKUP(H23,$K$11:$L$18,2)</f>
        <v>Fehler</v>
      </c>
      <c r="I24" s="39" t="s">
        <v>22</v>
      </c>
    </row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>
      <c r="B52" t="s">
        <v>43</v>
      </c>
    </row>
    <row r="53" spans="6:9" ht="26.25">
      <c r="F53" t="s">
        <v>45</v>
      </c>
      <c r="H53" s="62"/>
      <c r="I53" t="s">
        <v>44</v>
      </c>
    </row>
    <row r="54" ht="15">
      <c r="B54" t="s">
        <v>42</v>
      </c>
    </row>
    <row r="55" ht="15"/>
    <row r="56" ht="15"/>
  </sheetData>
  <sheetProtection/>
  <mergeCells count="6">
    <mergeCell ref="E6:F6"/>
    <mergeCell ref="E7:F7"/>
    <mergeCell ref="E9:F9"/>
    <mergeCell ref="E5:F5"/>
    <mergeCell ref="C24:F24"/>
    <mergeCell ref="C23:F23"/>
  </mergeCells>
  <dataValidations count="3">
    <dataValidation type="decimal" allowBlank="1" showInputMessage="1" showErrorMessage="1" sqref="C29:C48">
      <formula1>1</formula1>
      <formula2>6</formula2>
    </dataValidation>
    <dataValidation type="list" allowBlank="1" showInputMessage="1" showErrorMessage="1" prompt="1,2,3,4,5,6" error="Nur ganze Zahlen eingeben" sqref="D6:D9 G29:G48 D29:D31 E32:F48 E10:F22 G6:G22">
      <formula1>"1,2,3,4,5,6"</formula1>
    </dataValidation>
    <dataValidation type="decimal" allowBlank="1" showInputMessage="1" showErrorMessage="1" sqref="C6:C22">
      <formula1>0</formula1>
      <formula2>6</formula2>
    </dataValidation>
  </dataValidations>
  <printOptions/>
  <pageMargins left="0.787401575" right="0.787401575" top="0.984251969" bottom="0.984251969" header="0.3" footer="0.3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2019-06-18T12:47:48Z</cp:lastPrinted>
  <dcterms:created xsi:type="dcterms:W3CDTF">2006-09-16T00:00:00Z</dcterms:created>
  <dcterms:modified xsi:type="dcterms:W3CDTF">2020-05-20T09:03:49Z</dcterms:modified>
  <cp:category/>
  <cp:version/>
  <cp:contentType/>
  <cp:contentStatus/>
</cp:coreProperties>
</file>